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5330" windowHeight="2775" firstSheet="1" activeTab="1"/>
  </bookViews>
  <sheets>
    <sheet name="Ansprechpartner" sheetId="1" state="hidden" r:id="rId1"/>
    <sheet name="Ergebnisse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<sst xmlns="http://schemas.openxmlformats.org/spreadsheetml/2006/main" count="243" uniqueCount="95">
  <si>
    <t>:</t>
  </si>
  <si>
    <t>-</t>
  </si>
  <si>
    <t>Uhr</t>
  </si>
  <si>
    <t>Hangelar</t>
  </si>
  <si>
    <t>Stand:</t>
  </si>
  <si>
    <t>Niederbachem</t>
  </si>
  <si>
    <t>WSSG Troisdorf</t>
  </si>
  <si>
    <t>Aegidienberg</t>
  </si>
  <si>
    <t>Troisdorf</t>
  </si>
  <si>
    <t>Sieglar</t>
  </si>
  <si>
    <t>Ansprechpartner und Schützenhäuser:</t>
  </si>
  <si>
    <t>Seb. Niederbachem</t>
  </si>
  <si>
    <t>34 11 48</t>
  </si>
  <si>
    <t>02241</t>
  </si>
  <si>
    <t>0228</t>
  </si>
  <si>
    <t>/</t>
  </si>
  <si>
    <t>kmwolber@t-online.de</t>
  </si>
  <si>
    <t>Klasse B4:</t>
  </si>
  <si>
    <t>02224</t>
  </si>
  <si>
    <t>Klasse A 2:</t>
  </si>
  <si>
    <t>Esch, Bernd</t>
  </si>
  <si>
    <t>250 25 70</t>
  </si>
  <si>
    <t>bm.esch@unitybox.de</t>
  </si>
  <si>
    <t>Wachtberg</t>
  </si>
  <si>
    <t>Sebastianushöhe</t>
  </si>
  <si>
    <t>Hubertusstr. 9</t>
  </si>
  <si>
    <t>Bad Honnef</t>
  </si>
  <si>
    <t>Schützenstr. 4</t>
  </si>
  <si>
    <t>Sebastianusweg 1</t>
  </si>
  <si>
    <t>Seb. Troisdorf</t>
  </si>
  <si>
    <t>Klasse B 2:</t>
  </si>
  <si>
    <t>Vollkorn Bonn 2</t>
  </si>
  <si>
    <t>Seb. Bad Honnef</t>
  </si>
  <si>
    <t>Klaus Wolber</t>
  </si>
  <si>
    <t>Ursula Römercheid</t>
  </si>
  <si>
    <t>Bernd Oelke</t>
  </si>
  <si>
    <t>02227</t>
  </si>
  <si>
    <t>802 76</t>
  </si>
  <si>
    <t>72 56</t>
  </si>
  <si>
    <t>bernd.oelke@gmx.de</t>
  </si>
  <si>
    <t>h-roemi@t-online.de</t>
  </si>
  <si>
    <t>Hub. Aegidienberg</t>
  </si>
  <si>
    <t>Karin Gärtner</t>
  </si>
  <si>
    <t>Volker Pohl</t>
  </si>
  <si>
    <t>Edeltraud Seifert</t>
  </si>
  <si>
    <t>40 97 15</t>
  </si>
  <si>
    <t>02247</t>
  </si>
  <si>
    <t>916 134</t>
  </si>
  <si>
    <t>800 42</t>
  </si>
  <si>
    <t>werner.seifert.aegidienberg@t-online.de</t>
  </si>
  <si>
    <t>vga1959@yahoo.de</t>
  </si>
  <si>
    <t>karin-gaertner@arcor.de</t>
  </si>
  <si>
    <t>Dieter Bachem</t>
  </si>
  <si>
    <t>856 484</t>
  </si>
  <si>
    <t>sportleitung@schuetzen-niederbachem.de</t>
  </si>
  <si>
    <t>Achim Keil</t>
  </si>
  <si>
    <t>0176</t>
  </si>
  <si>
    <t>554 660 38</t>
  </si>
  <si>
    <t>achimkeil14@gmail.com</t>
  </si>
  <si>
    <t>Schmelztalstr. 18</t>
  </si>
  <si>
    <t>Kölnstraße 584</t>
  </si>
  <si>
    <t>Bonn</t>
  </si>
  <si>
    <t>Luftgewehr - Freihand - Jugendliga:</t>
  </si>
  <si>
    <t>Luftgewehr - Aufgelegt - Klasse B 3 (Damen):</t>
  </si>
  <si>
    <t>St. Seb. Hangelar</t>
  </si>
  <si>
    <t>St. Hub. Aegidienberg</t>
  </si>
  <si>
    <t>Vollkorn Bonn</t>
  </si>
  <si>
    <t>Luftgewehr - Freihand - Klasse A 1:</t>
  </si>
  <si>
    <t>Luftgewehr - Aufgelegt - Klasse B 2 (Herren):</t>
  </si>
  <si>
    <t>St. Seb. Heimerzheim</t>
  </si>
  <si>
    <t>St. Seb. Hangelar 2</t>
  </si>
  <si>
    <t>SpSch Beuel</t>
  </si>
  <si>
    <t>Heimerzheim</t>
  </si>
  <si>
    <t>Beuel</t>
  </si>
  <si>
    <t>Ober-u.Niederdollendorf</t>
  </si>
  <si>
    <t>St. Seb. Hangelar 1</t>
  </si>
  <si>
    <t>SC Vollkorn Bonn</t>
  </si>
  <si>
    <t>St. Seb. Ippendorf</t>
  </si>
  <si>
    <t>Ober-u. Niederdollendorf</t>
  </si>
  <si>
    <t>Oberdollendorf</t>
  </si>
  <si>
    <t>Ippendorf</t>
  </si>
  <si>
    <t>St. Seb. Brenig</t>
  </si>
  <si>
    <t>St. Hub. Siegburg 08</t>
  </si>
  <si>
    <t>SpSch Buschhoven</t>
  </si>
  <si>
    <t>Brenig</t>
  </si>
  <si>
    <t>Siegburg 08</t>
  </si>
  <si>
    <t>Buschhoven</t>
  </si>
  <si>
    <t>Hennef-Warth 2</t>
  </si>
  <si>
    <t>Hennef-Warth 1</t>
  </si>
  <si>
    <t>St. Hub. Hennef-Warth 1</t>
  </si>
  <si>
    <t>St. Hub. Hennef-Warth 2</t>
  </si>
  <si>
    <t>St. Hub. Aegidienberg 4</t>
  </si>
  <si>
    <t>St. Hub. Aegidienberg 5</t>
  </si>
  <si>
    <t>Aegidienberg 4</t>
  </si>
  <si>
    <t>Aegidienberg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</si>
</sst>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53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6"/>
      <color indexed="10"/>
      <name val="Arial"/>
      <family val="2"/>
    </font>
    <font>
      <i/>
      <sz val="12"/>
      <color indexed="10"/>
      <name val="Arial"/>
      <family val="2"/>
    </font>
    <font>
      <i/>
      <sz val="8"/>
      <color indexed="10"/>
      <name val="Arial"/>
      <family val="2"/>
    </font>
    <font>
      <sz val="12"/>
      <color indexed="30"/>
      <name val="Arial"/>
      <family val="2"/>
    </font>
    <font>
      <sz val="12"/>
      <color indexed="5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6"/>
      <color rgb="FFFF0000"/>
      <name val="Arial"/>
      <family val="2"/>
    </font>
    <font>
      <i/>
      <sz val="12"/>
      <color rgb="FFFF0000"/>
      <name val="Arial"/>
      <family val="2"/>
    </font>
    <font>
      <i/>
      <sz val="8"/>
      <color rgb="FFFF0000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sz val="12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dotted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38"/>
      </top>
      <bottom style="hair">
        <color indexed="38"/>
      </bottom>
    </border>
    <border>
      <left>
        <color indexed="63"/>
      </left>
      <right style="dotted">
        <color indexed="38"/>
      </right>
      <top style="hair">
        <color indexed="38"/>
      </top>
      <bottom style="hair">
        <color indexed="38"/>
      </bottom>
    </border>
    <border>
      <left>
        <color indexed="63"/>
      </left>
      <right>
        <color indexed="63"/>
      </right>
      <top style="hair">
        <color indexed="38"/>
      </top>
      <bottom style="thick">
        <color indexed="38"/>
      </bottom>
    </border>
    <border>
      <left>
        <color indexed="63"/>
      </left>
      <right style="dotted">
        <color indexed="38"/>
      </right>
      <top style="hair">
        <color indexed="38"/>
      </top>
      <bottom style="thick">
        <color indexed="38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dotted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thick">
        <color indexed="10"/>
      </top>
      <bottom style="hair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hair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thick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thick">
        <color indexed="10"/>
      </bottom>
    </border>
    <border>
      <left>
        <color indexed="63"/>
      </left>
      <right style="hair"/>
      <top style="hair">
        <color indexed="10"/>
      </top>
      <bottom style="thick">
        <color indexed="10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 style="hair"/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ck">
        <color indexed="57"/>
      </bottom>
    </border>
    <border>
      <left>
        <color indexed="63"/>
      </left>
      <right style="hair"/>
      <top style="hair">
        <color indexed="57"/>
      </top>
      <bottom style="thick">
        <color indexed="57"/>
      </bottom>
    </border>
    <border>
      <left>
        <color indexed="63"/>
      </left>
      <right style="dotted">
        <color indexed="10"/>
      </right>
      <top style="thick">
        <color indexed="10"/>
      </top>
      <bottom style="hair">
        <color indexed="10"/>
      </bottom>
    </border>
    <border>
      <left style="thick">
        <color indexed="38"/>
      </left>
      <right>
        <color indexed="63"/>
      </right>
      <top style="hair">
        <color indexed="38"/>
      </top>
      <bottom style="hair">
        <color indexed="38"/>
      </bottom>
    </border>
    <border>
      <left style="thick">
        <color indexed="38"/>
      </left>
      <right>
        <color indexed="63"/>
      </right>
      <top style="hair">
        <color indexed="38"/>
      </top>
      <bottom style="thick">
        <color indexed="38"/>
      </bottom>
    </border>
    <border>
      <left style="thick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ck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ck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/>
      <top style="thick">
        <color indexed="10"/>
      </top>
      <bottom style="hair">
        <color indexed="10"/>
      </bottom>
    </border>
    <border>
      <left style="thick">
        <color indexed="57"/>
      </left>
      <right>
        <color indexed="63"/>
      </right>
      <top style="thick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hair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hair">
        <color indexed="57"/>
      </bottom>
    </border>
    <border>
      <left>
        <color indexed="63"/>
      </left>
      <right style="thick">
        <color indexed="57"/>
      </right>
      <top style="hair">
        <color indexed="57"/>
      </top>
      <bottom style="hair">
        <color indexed="57"/>
      </bottom>
    </border>
    <border>
      <left style="thick">
        <color indexed="39"/>
      </left>
      <right>
        <color indexed="63"/>
      </right>
      <top style="thick">
        <color indexed="39"/>
      </top>
      <bottom style="hair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hair">
        <color indexed="39"/>
      </bottom>
    </border>
    <border>
      <left>
        <color indexed="63"/>
      </left>
      <right style="thick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9"/>
      </top>
      <bottom style="hair">
        <color indexed="39"/>
      </bottom>
    </border>
    <border>
      <left style="thick">
        <color indexed="39"/>
      </left>
      <right>
        <color indexed="63"/>
      </right>
      <top style="hair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ck">
        <color indexed="39"/>
      </bottom>
    </border>
    <border>
      <left>
        <color indexed="63"/>
      </left>
      <right style="hair"/>
      <top style="hair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8"/>
      </top>
      <bottom style="hair">
        <color indexed="38"/>
      </bottom>
    </border>
    <border>
      <left>
        <color indexed="63"/>
      </left>
      <right style="dotted">
        <color indexed="38"/>
      </right>
      <top style="thick">
        <color indexed="38"/>
      </top>
      <bottom style="hair">
        <color indexed="38"/>
      </bottom>
    </border>
    <border>
      <left>
        <color indexed="63"/>
      </left>
      <right style="thick">
        <color indexed="39"/>
      </right>
      <top style="hair">
        <color indexed="39"/>
      </top>
      <bottom style="thick">
        <color indexed="39"/>
      </bottom>
    </border>
    <border>
      <left>
        <color indexed="63"/>
      </left>
      <right style="thick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ck">
        <color indexed="57"/>
      </right>
      <top style="hair">
        <color indexed="57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38"/>
      </bottom>
    </border>
    <border>
      <left>
        <color indexed="63"/>
      </left>
      <right style="dotted">
        <color indexed="38"/>
      </right>
      <top>
        <color indexed="63"/>
      </top>
      <bottom style="hair">
        <color indexed="38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>
        <color indexed="63"/>
      </right>
      <top style="hair">
        <color rgb="FF00B050"/>
      </top>
      <bottom style="thick">
        <color indexed="57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hair"/>
      <right>
        <color indexed="63"/>
      </right>
      <top style="hair">
        <color rgb="FF00B050"/>
      </top>
      <bottom style="hair">
        <color rgb="FF00B050"/>
      </bottom>
    </border>
    <border>
      <left style="hair"/>
      <right>
        <color indexed="63"/>
      </right>
      <top style="thick">
        <color indexed="10"/>
      </top>
      <bottom style="hair">
        <color indexed="10"/>
      </bottom>
    </border>
    <border>
      <left>
        <color indexed="63"/>
      </left>
      <right style="dotted">
        <color indexed="39"/>
      </right>
      <top style="thick">
        <color indexed="39"/>
      </top>
      <bottom style="hair">
        <color indexed="39"/>
      </bottom>
    </border>
    <border>
      <left style="thick">
        <color indexed="38"/>
      </left>
      <right>
        <color indexed="63"/>
      </right>
      <top style="thick">
        <color indexed="38"/>
      </top>
      <bottom style="hair">
        <color indexed="38"/>
      </bottom>
    </border>
    <border>
      <left style="dotted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10"/>
      </left>
      <right>
        <color indexed="63"/>
      </right>
      <top style="hair">
        <color indexed="10"/>
      </top>
      <bottom style="thick">
        <color indexed="10"/>
      </bottom>
    </border>
    <border>
      <left>
        <color indexed="63"/>
      </left>
      <right style="dotted">
        <color indexed="10"/>
      </right>
      <top style="hair">
        <color indexed="10"/>
      </top>
      <bottom style="thick">
        <color indexed="10"/>
      </bottom>
    </border>
    <border>
      <left style="hair"/>
      <right>
        <color indexed="63"/>
      </right>
      <top style="hair">
        <color indexed="10"/>
      </top>
      <bottom style="thick">
        <color indexed="10"/>
      </bottom>
    </border>
    <border>
      <left style="hair"/>
      <right>
        <color indexed="63"/>
      </right>
      <top style="hair">
        <color rgb="FF00B050"/>
      </top>
      <bottom style="thick">
        <color indexed="57"/>
      </bottom>
    </border>
    <border>
      <left>
        <color indexed="63"/>
      </left>
      <right style="dotted">
        <color indexed="39"/>
      </right>
      <top style="hair">
        <color indexed="39"/>
      </top>
      <bottom style="thick">
        <color indexed="39"/>
      </bottom>
    </border>
    <border>
      <left style="thick">
        <color indexed="57"/>
      </left>
      <right>
        <color indexed="63"/>
      </right>
      <top style="hair">
        <color indexed="57"/>
      </top>
      <bottom style="thick">
        <color indexed="57"/>
      </bottom>
    </border>
    <border>
      <left>
        <color indexed="63"/>
      </left>
      <right style="thick">
        <color indexed="10"/>
      </right>
      <top style="hair">
        <color indexed="10"/>
      </top>
      <bottom style="thick">
        <color indexed="10"/>
      </bottom>
    </border>
    <border>
      <left style="hair"/>
      <right>
        <color indexed="63"/>
      </right>
      <top style="hair">
        <color rgb="FF0070C0"/>
      </top>
      <bottom style="hair">
        <color rgb="FF0070C0"/>
      </bottom>
    </border>
    <border>
      <left style="hair"/>
      <right>
        <color indexed="63"/>
      </right>
      <top style="hair">
        <color rgb="FF0070C0"/>
      </top>
      <bottom style="thick">
        <color indexed="39"/>
      </bottom>
    </border>
    <border>
      <left style="hair"/>
      <right>
        <color indexed="63"/>
      </right>
      <top style="hair">
        <color indexed="57"/>
      </top>
      <bottom style="hair">
        <color indexed="57"/>
      </bottom>
    </border>
    <border>
      <left style="hair"/>
      <right>
        <color indexed="63"/>
      </right>
      <top style="hair">
        <color indexed="57"/>
      </top>
      <bottom style="thick">
        <color indexed="57"/>
      </bottom>
    </border>
    <border>
      <left style="thick">
        <color indexed="38"/>
      </left>
      <right>
        <color indexed="63"/>
      </right>
      <top>
        <color indexed="63"/>
      </top>
      <bottom style="hair">
        <color indexed="38"/>
      </bottom>
    </border>
    <border>
      <left style="dotted">
        <color indexed="38"/>
      </left>
      <right style="dotted">
        <color indexed="38"/>
      </right>
      <top style="thick">
        <color indexed="38"/>
      </top>
      <bottom style="hair">
        <color indexed="38"/>
      </bottom>
    </border>
    <border>
      <left style="dotted">
        <color indexed="38"/>
      </left>
      <right style="dotted">
        <color indexed="38"/>
      </right>
      <top>
        <color indexed="63"/>
      </top>
      <bottom style="hair">
        <color indexed="38"/>
      </bottom>
    </border>
    <border>
      <left style="dotted">
        <color indexed="38"/>
      </left>
      <right style="dotted">
        <color indexed="38"/>
      </right>
      <top style="hair">
        <color indexed="38"/>
      </top>
      <bottom style="hair">
        <color indexed="38"/>
      </bottom>
    </border>
    <border>
      <left style="dotted">
        <color indexed="38"/>
      </left>
      <right style="dotted">
        <color indexed="38"/>
      </right>
      <top style="hair">
        <color indexed="38"/>
      </top>
      <bottom style="thick">
        <color indexed="38"/>
      </bottom>
    </border>
    <border>
      <left style="dotted">
        <color indexed="39"/>
      </left>
      <right>
        <color indexed="63"/>
      </right>
      <top style="thick">
        <color indexed="39"/>
      </top>
      <bottom style="hair">
        <color indexed="39"/>
      </bottom>
    </border>
    <border>
      <left style="dotted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dotted">
        <color indexed="39"/>
      </left>
      <right>
        <color indexed="63"/>
      </right>
      <top style="hair">
        <color indexed="39"/>
      </top>
      <bottom style="thick">
        <color indexed="39"/>
      </bottom>
    </border>
    <border>
      <left style="dotted">
        <color indexed="39"/>
      </left>
      <right style="thick">
        <color indexed="39"/>
      </right>
      <top style="thick">
        <color indexed="39"/>
      </top>
      <bottom style="hair">
        <color indexed="39"/>
      </bottom>
    </border>
    <border>
      <left style="dotted">
        <color indexed="39"/>
      </left>
      <right style="thick">
        <color indexed="39"/>
      </right>
      <top style="hair">
        <color indexed="39"/>
      </top>
      <bottom style="hair">
        <color indexed="39"/>
      </bottom>
    </border>
    <border>
      <left style="dotted">
        <color indexed="10"/>
      </left>
      <right style="dotted">
        <color indexed="10"/>
      </right>
      <top style="hair">
        <color indexed="10"/>
      </top>
      <bottom style="hair">
        <color indexed="10"/>
      </bottom>
    </border>
    <border>
      <left style="dotted">
        <color indexed="10"/>
      </left>
      <right style="dotted">
        <color indexed="10"/>
      </right>
      <top style="thick">
        <color indexed="10"/>
      </top>
      <bottom style="hair">
        <color indexed="10"/>
      </bottom>
    </border>
    <border>
      <left style="dotted">
        <color indexed="10"/>
      </left>
      <right style="thick">
        <color indexed="10"/>
      </right>
      <top style="thick">
        <color indexed="10"/>
      </top>
      <bottom style="hair">
        <color indexed="10"/>
      </bottom>
    </border>
    <border>
      <left style="dotted">
        <color indexed="10"/>
      </left>
      <right style="thick">
        <color indexed="10"/>
      </right>
      <top style="hair">
        <color indexed="10"/>
      </top>
      <bottom style="hair">
        <color indexed="10"/>
      </bottom>
    </border>
    <border>
      <left style="dotted">
        <color indexed="10"/>
      </left>
      <right style="dotted">
        <color indexed="10"/>
      </right>
      <top style="hair">
        <color indexed="10"/>
      </top>
      <bottom style="thick">
        <color indexed="10"/>
      </bottom>
    </border>
    <border>
      <left style="dotted">
        <color indexed="10"/>
      </left>
      <right style="thick">
        <color indexed="10"/>
      </right>
      <top style="hair">
        <color indexed="10"/>
      </top>
      <bottom style="thick">
        <color indexed="10"/>
      </bottom>
    </border>
    <border>
      <left style="dotted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dotted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dotted">
        <color indexed="38"/>
      </left>
      <right style="thick">
        <color indexed="39"/>
      </right>
      <top style="hair">
        <color indexed="38"/>
      </top>
      <bottom style="thick">
        <color indexed="39"/>
      </bottom>
    </border>
    <border>
      <left style="dotted">
        <color indexed="38"/>
      </left>
      <right style="thick">
        <color indexed="38"/>
      </right>
      <top>
        <color indexed="63"/>
      </top>
      <bottom style="thick">
        <color indexed="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 quotePrefix="1">
      <alignment horizontal="center"/>
    </xf>
    <xf numFmtId="0" fontId="6" fillId="0" borderId="20" xfId="48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 quotePrefix="1">
      <alignment horizontal="center"/>
    </xf>
    <xf numFmtId="0" fontId="6" fillId="0" borderId="22" xfId="48" applyBorder="1" applyAlignment="1" applyProtection="1">
      <alignment/>
      <protection/>
    </xf>
    <xf numFmtId="0" fontId="0" fillId="0" borderId="23" xfId="0" applyBorder="1" applyAlignment="1">
      <alignment/>
    </xf>
    <xf numFmtId="49" fontId="0" fillId="0" borderId="19" xfId="0" applyNumberFormat="1" applyBorder="1" applyAlignment="1">
      <alignment horizontal="right"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0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" fontId="0" fillId="0" borderId="3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" fontId="0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" fontId="0" fillId="0" borderId="34" xfId="0" applyNumberFormat="1" applyFont="1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20" fontId="0" fillId="0" borderId="10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20" fontId="0" fillId="0" borderId="40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20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49" fontId="0" fillId="0" borderId="22" xfId="0" applyNumberFormat="1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20" fontId="0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20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20" fontId="0" fillId="0" borderId="35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0" fillId="33" borderId="58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52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3" xfId="0" applyBorder="1" applyAlignment="1">
      <alignment horizontal="left" vertical="center"/>
    </xf>
    <xf numFmtId="0" fontId="0" fillId="0" borderId="64" xfId="0" applyFont="1" applyBorder="1" applyAlignment="1">
      <alignment vertical="center"/>
    </xf>
    <xf numFmtId="0" fontId="0" fillId="0" borderId="33" xfId="0" applyFont="1" applyBorder="1" applyAlignment="1" quotePrefix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33" borderId="29" xfId="0" applyFont="1" applyFill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" fontId="0" fillId="0" borderId="69" xfId="0" applyNumberFormat="1" applyFont="1" applyBorder="1" applyAlignment="1">
      <alignment horizontal="left" vertical="center"/>
    </xf>
    <xf numFmtId="1" fontId="0" fillId="33" borderId="30" xfId="0" applyNumberFormat="1" applyFont="1" applyFill="1" applyBorder="1" applyAlignment="1">
      <alignment horizontal="left" vertical="center"/>
    </xf>
    <xf numFmtId="0" fontId="0" fillId="0" borderId="43" xfId="0" applyFont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0" xfId="0" applyFont="1" applyFill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71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0" fillId="0" borderId="35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8" xfId="0" applyFont="1" applyBorder="1" applyAlignment="1">
      <alignment horizontal="right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7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1" fontId="0" fillId="0" borderId="74" xfId="0" applyNumberFormat="1" applyFont="1" applyBorder="1" applyAlignment="1">
      <alignment horizontal="left" vertical="center"/>
    </xf>
    <xf numFmtId="0" fontId="0" fillId="0" borderId="75" xfId="0" applyBorder="1" applyAlignment="1">
      <alignment vertical="center"/>
    </xf>
    <xf numFmtId="20" fontId="0" fillId="0" borderId="76" xfId="0" applyNumberFormat="1" applyFont="1" applyBorder="1" applyAlignment="1">
      <alignment vertical="center"/>
    </xf>
    <xf numFmtId="20" fontId="0" fillId="0" borderId="77" xfId="0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14" fontId="0" fillId="0" borderId="7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33" xfId="0" applyNumberFormat="1" applyFont="1" applyBorder="1" applyAlignment="1">
      <alignment horizontal="right" vertical="center"/>
    </xf>
    <xf numFmtId="14" fontId="0" fillId="0" borderId="8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0" fillId="0" borderId="81" xfId="0" applyNumberFormat="1" applyFont="1" applyBorder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0" fillId="0" borderId="82" xfId="0" applyFont="1" applyBorder="1" applyAlignment="1">
      <alignment vertical="center"/>
    </xf>
    <xf numFmtId="1" fontId="3" fillId="33" borderId="83" xfId="0" applyNumberFormat="1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horizontal="center" vertical="center"/>
    </xf>
    <xf numFmtId="1" fontId="0" fillId="33" borderId="85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84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14" fontId="0" fillId="0" borderId="86" xfId="0" applyNumberFormat="1" applyFont="1" applyBorder="1" applyAlignment="1">
      <alignment horizontal="center" vertical="center"/>
    </xf>
    <xf numFmtId="14" fontId="0" fillId="0" borderId="87" xfId="0" applyNumberFormat="1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right" vertical="center"/>
    </xf>
    <xf numFmtId="0" fontId="0" fillId="33" borderId="66" xfId="0" applyFont="1" applyFill="1" applyBorder="1" applyAlignment="1">
      <alignment horizontal="center" vertical="center"/>
    </xf>
    <xf numFmtId="1" fontId="0" fillId="33" borderId="88" xfId="0" applyNumberFormat="1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right" vertical="center"/>
    </xf>
    <xf numFmtId="0" fontId="0" fillId="0" borderId="89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5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90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1" fillId="0" borderId="51" xfId="0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1" fillId="0" borderId="40" xfId="0" applyFont="1" applyBorder="1" applyAlignment="1">
      <alignment horizontal="right" vertical="center"/>
    </xf>
    <xf numFmtId="20" fontId="0" fillId="0" borderId="76" xfId="0" applyNumberFormat="1" applyFont="1" applyBorder="1" applyAlignment="1">
      <alignment vertical="center"/>
    </xf>
    <xf numFmtId="14" fontId="3" fillId="0" borderId="91" xfId="0" applyNumberFormat="1" applyFont="1" applyBorder="1" applyAlignment="1">
      <alignment horizontal="center" vertical="center"/>
    </xf>
    <xf numFmtId="14" fontId="3" fillId="0" borderId="92" xfId="0" applyNumberFormat="1" applyFont="1" applyBorder="1" applyAlignment="1">
      <alignment horizontal="center" vertical="center"/>
    </xf>
    <xf numFmtId="14" fontId="3" fillId="0" borderId="93" xfId="0" applyNumberFormat="1" applyFont="1" applyBorder="1" applyAlignment="1">
      <alignment horizontal="center" vertical="center"/>
    </xf>
    <xf numFmtId="14" fontId="3" fillId="0" borderId="94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95" xfId="0" applyFont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5" xfId="0" applyFont="1" applyFill="1" applyBorder="1" applyAlignment="1" quotePrefix="1">
      <alignment horizontal="center" vertical="center"/>
    </xf>
    <xf numFmtId="0" fontId="0" fillId="0" borderId="4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33" borderId="65" xfId="0" applyFont="1" applyFill="1" applyBorder="1" applyAlignment="1">
      <alignment vertical="center"/>
    </xf>
    <xf numFmtId="14" fontId="5" fillId="0" borderId="54" xfId="0" applyNumberFormat="1" applyFont="1" applyBorder="1" applyAlignment="1">
      <alignment horizontal="center" vertical="center"/>
    </xf>
    <xf numFmtId="1" fontId="3" fillId="0" borderId="96" xfId="0" applyNumberFormat="1" applyFont="1" applyBorder="1" applyAlignment="1">
      <alignment horizontal="center" vertical="center"/>
    </xf>
    <xf numFmtId="1" fontId="3" fillId="0" borderId="97" xfId="0" applyNumberFormat="1" applyFont="1" applyBorder="1" applyAlignment="1">
      <alignment horizontal="center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1" fontId="3" fillId="0" borderId="99" xfId="0" applyNumberFormat="1" applyFont="1" applyFill="1" applyBorder="1" applyAlignment="1">
      <alignment horizontal="center" vertical="center"/>
    </xf>
    <xf numFmtId="1" fontId="3" fillId="0" borderId="100" xfId="0" applyNumberFormat="1" applyFont="1" applyBorder="1" applyAlignment="1">
      <alignment horizontal="center" vertical="center"/>
    </xf>
    <xf numFmtId="1" fontId="3" fillId="0" borderId="101" xfId="0" applyNumberFormat="1" applyFont="1" applyBorder="1" applyAlignment="1">
      <alignment horizontal="center" vertical="center"/>
    </xf>
    <xf numFmtId="1" fontId="3" fillId="33" borderId="102" xfId="0" applyNumberFormat="1" applyFont="1" applyFill="1" applyBorder="1" applyAlignment="1">
      <alignment horizontal="center" vertical="center"/>
    </xf>
    <xf numFmtId="165" fontId="0" fillId="0" borderId="103" xfId="0" applyNumberFormat="1" applyBorder="1" applyAlignment="1">
      <alignment vertical="center"/>
    </xf>
    <xf numFmtId="165" fontId="0" fillId="0" borderId="104" xfId="0" applyNumberFormat="1" applyBorder="1" applyAlignment="1">
      <alignment vertical="center"/>
    </xf>
    <xf numFmtId="1" fontId="3" fillId="0" borderId="105" xfId="0" applyNumberFormat="1" applyFont="1" applyBorder="1" applyAlignment="1">
      <alignment horizontal="center" vertical="center"/>
    </xf>
    <xf numFmtId="1" fontId="3" fillId="0" borderId="106" xfId="0" applyNumberFormat="1" applyFont="1" applyBorder="1" applyAlignment="1">
      <alignment horizontal="center" vertical="center"/>
    </xf>
    <xf numFmtId="165" fontId="0" fillId="0" borderId="107" xfId="0" applyNumberFormat="1" applyBorder="1" applyAlignment="1">
      <alignment vertical="center"/>
    </xf>
    <xf numFmtId="165" fontId="0" fillId="0" borderId="108" xfId="0" applyNumberFormat="1" applyBorder="1" applyAlignment="1">
      <alignment vertical="center"/>
    </xf>
    <xf numFmtId="1" fontId="3" fillId="33" borderId="109" xfId="0" applyNumberFormat="1" applyFont="1" applyFill="1" applyBorder="1" applyAlignment="1">
      <alignment horizontal="center" vertical="center"/>
    </xf>
    <xf numFmtId="1" fontId="3" fillId="33" borderId="110" xfId="0" applyNumberFormat="1" applyFont="1" applyFill="1" applyBorder="1" applyAlignment="1">
      <alignment horizontal="center" vertical="center"/>
    </xf>
    <xf numFmtId="165" fontId="0" fillId="0" borderId="111" xfId="0" applyNumberFormat="1" applyBorder="1" applyAlignment="1">
      <alignment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3" fillId="0" borderId="98" xfId="0" applyNumberFormat="1" applyFont="1" applyBorder="1" applyAlignment="1">
      <alignment horizontal="center" vertical="center"/>
    </xf>
    <xf numFmtId="165" fontId="0" fillId="0" borderId="83" xfId="0" applyNumberFormat="1" applyBorder="1" applyAlignment="1">
      <alignment vertical="center"/>
    </xf>
    <xf numFmtId="1" fontId="3" fillId="0" borderId="99" xfId="0" applyNumberFormat="1" applyFont="1" applyBorder="1" applyAlignment="1">
      <alignment horizontal="center" vertical="center"/>
    </xf>
    <xf numFmtId="165" fontId="0" fillId="0" borderId="112" xfId="0" applyNumberFormat="1" applyBorder="1" applyAlignment="1">
      <alignment vertical="center"/>
    </xf>
    <xf numFmtId="1" fontId="3" fillId="33" borderId="113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165" fontId="0" fillId="0" borderId="114" xfId="0" applyNumberFormat="1" applyBorder="1" applyAlignment="1">
      <alignment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5" fillId="0" borderId="79" xfId="0" applyNumberFormat="1" applyFont="1" applyBorder="1" applyAlignment="1">
      <alignment horizontal="center" vertical="center"/>
    </xf>
    <xf numFmtId="20" fontId="45" fillId="0" borderId="10" xfId="0" applyNumberFormat="1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n-gaertner@arcor.de" TargetMode="External" /><Relationship Id="rId2" Type="http://schemas.openxmlformats.org/officeDocument/2006/relationships/hyperlink" Target="mailto:vga1959@yahoo.de" TargetMode="External" /><Relationship Id="rId3" Type="http://schemas.openxmlformats.org/officeDocument/2006/relationships/hyperlink" Target="mailto:werner.seifert.aegidienberg@t-online.de" TargetMode="External" /><Relationship Id="rId4" Type="http://schemas.openxmlformats.org/officeDocument/2006/relationships/hyperlink" Target="mailto:bernd.oelke@gmx.de" TargetMode="External" /><Relationship Id="rId5" Type="http://schemas.openxmlformats.org/officeDocument/2006/relationships/hyperlink" Target="mailto:kmwolber@t-online.de" TargetMode="External" /><Relationship Id="rId6" Type="http://schemas.openxmlformats.org/officeDocument/2006/relationships/hyperlink" Target="mailto:achimkeil14@gmail.com" TargetMode="External" /><Relationship Id="rId7" Type="http://schemas.openxmlformats.org/officeDocument/2006/relationships/hyperlink" Target="mailto:bm.esch@unitybox.de" TargetMode="External" /><Relationship Id="rId8" Type="http://schemas.openxmlformats.org/officeDocument/2006/relationships/hyperlink" Target="mailto:sportleitung@schuetzen-niederbachem.de" TargetMode="External" /><Relationship Id="rId9" Type="http://schemas.openxmlformats.org/officeDocument/2006/relationships/hyperlink" Target="mailto:h-roemi@t-online.de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0" sqref="C20"/>
    </sheetView>
  </sheetViews>
  <sheetFormatPr defaultColWidth="11.5546875" defaultRowHeight="15"/>
  <cols>
    <col min="1" max="1" width="1.77734375" style="0" customWidth="1"/>
    <col min="2" max="2" width="16.6640625" style="0" bestFit="1" customWidth="1"/>
    <col min="3" max="3" width="15.77734375" style="0" bestFit="1" customWidth="1"/>
    <col min="4" max="4" width="6.99609375" style="0" customWidth="1"/>
    <col min="5" max="5" width="1.4375" style="1" bestFit="1" customWidth="1"/>
    <col min="6" max="6" width="9.88671875" style="0" bestFit="1" customWidth="1"/>
    <col min="7" max="7" width="34.5546875" style="0" customWidth="1"/>
    <col min="8" max="8" width="16.21484375" style="0" bestFit="1" customWidth="1"/>
    <col min="9" max="9" width="6.3359375" style="0" customWidth="1"/>
    <col min="10" max="10" width="10.99609375" style="0" bestFit="1" customWidth="1"/>
  </cols>
  <sheetData>
    <row r="1" ht="15.75">
      <c r="A1" s="8" t="s">
        <v>10</v>
      </c>
    </row>
    <row r="2" ht="15.75" thickBot="1"/>
    <row r="3" spans="1:10" ht="15.75">
      <c r="A3" s="37" t="s">
        <v>30</v>
      </c>
      <c r="B3" s="38"/>
      <c r="C3" s="38"/>
      <c r="D3" s="38"/>
      <c r="E3" s="39"/>
      <c r="F3" s="38"/>
      <c r="G3" s="38"/>
      <c r="H3" s="38"/>
      <c r="I3" s="38"/>
      <c r="J3" s="40"/>
    </row>
    <row r="4" spans="1:10" ht="15">
      <c r="A4" s="41"/>
      <c r="B4" s="55" t="s">
        <v>6</v>
      </c>
      <c r="C4" s="55" t="s">
        <v>42</v>
      </c>
      <c r="D4" s="51" t="s">
        <v>13</v>
      </c>
      <c r="E4" s="44" t="s">
        <v>15</v>
      </c>
      <c r="F4" s="52" t="s">
        <v>45</v>
      </c>
      <c r="G4" s="45" t="s">
        <v>51</v>
      </c>
      <c r="H4" s="94" t="s">
        <v>28</v>
      </c>
      <c r="I4" s="95">
        <v>53840</v>
      </c>
      <c r="J4" s="96" t="s">
        <v>8</v>
      </c>
    </row>
    <row r="5" spans="1:10" ht="15">
      <c r="A5" s="41"/>
      <c r="B5" s="55" t="s">
        <v>29</v>
      </c>
      <c r="C5" s="55" t="s">
        <v>43</v>
      </c>
      <c r="D5" s="51" t="s">
        <v>46</v>
      </c>
      <c r="E5" s="44" t="s">
        <v>15</v>
      </c>
      <c r="F5" s="52" t="s">
        <v>47</v>
      </c>
      <c r="G5" s="45" t="s">
        <v>50</v>
      </c>
      <c r="H5" s="94" t="s">
        <v>28</v>
      </c>
      <c r="I5" s="95">
        <v>53840</v>
      </c>
      <c r="J5" s="96" t="s">
        <v>8</v>
      </c>
    </row>
    <row r="6" spans="1:10" ht="15.75" thickBot="1">
      <c r="A6" s="42"/>
      <c r="B6" s="56" t="s">
        <v>41</v>
      </c>
      <c r="C6" s="56" t="s">
        <v>44</v>
      </c>
      <c r="D6" s="53" t="s">
        <v>18</v>
      </c>
      <c r="E6" s="48" t="s">
        <v>15</v>
      </c>
      <c r="F6" s="54" t="s">
        <v>48</v>
      </c>
      <c r="G6" s="49" t="s">
        <v>49</v>
      </c>
      <c r="H6" s="110" t="s">
        <v>25</v>
      </c>
      <c r="I6" s="111">
        <v>53604</v>
      </c>
      <c r="J6" s="112" t="s">
        <v>26</v>
      </c>
    </row>
    <row r="7" ht="15.75" thickBot="1">
      <c r="D7" s="2"/>
    </row>
    <row r="8" spans="1:10" ht="15.75">
      <c r="A8" s="37" t="s">
        <v>17</v>
      </c>
      <c r="B8" s="38"/>
      <c r="C8" s="38"/>
      <c r="D8" s="38"/>
      <c r="E8" s="39"/>
      <c r="F8" s="38"/>
      <c r="G8" s="38"/>
      <c r="H8" s="38"/>
      <c r="I8" s="38"/>
      <c r="J8" s="40"/>
    </row>
    <row r="9" spans="1:10" ht="15">
      <c r="A9" s="41"/>
      <c r="B9" s="43" t="s">
        <v>31</v>
      </c>
      <c r="C9" s="55" t="s">
        <v>35</v>
      </c>
      <c r="D9" s="51" t="s">
        <v>36</v>
      </c>
      <c r="E9" s="44" t="s">
        <v>15</v>
      </c>
      <c r="F9" s="52" t="s">
        <v>38</v>
      </c>
      <c r="G9" s="45" t="s">
        <v>39</v>
      </c>
      <c r="H9" s="94" t="s">
        <v>60</v>
      </c>
      <c r="I9" s="95">
        <v>53117</v>
      </c>
      <c r="J9" s="96" t="s">
        <v>61</v>
      </c>
    </row>
    <row r="10" spans="1:10" ht="15">
      <c r="A10" s="41"/>
      <c r="B10" s="43" t="s">
        <v>32</v>
      </c>
      <c r="C10" s="55" t="s">
        <v>34</v>
      </c>
      <c r="D10" s="51" t="s">
        <v>18</v>
      </c>
      <c r="E10" s="44" t="s">
        <v>15</v>
      </c>
      <c r="F10" s="52" t="s">
        <v>37</v>
      </c>
      <c r="G10" s="45" t="s">
        <v>40</v>
      </c>
      <c r="H10" s="94" t="s">
        <v>59</v>
      </c>
      <c r="I10" s="95">
        <v>53604</v>
      </c>
      <c r="J10" s="96" t="s">
        <v>26</v>
      </c>
    </row>
    <row r="11" spans="1:10" ht="15.75" thickBot="1">
      <c r="A11" s="42"/>
      <c r="B11" s="46" t="s">
        <v>11</v>
      </c>
      <c r="C11" s="56" t="s">
        <v>33</v>
      </c>
      <c r="D11" s="53" t="s">
        <v>14</v>
      </c>
      <c r="E11" s="48" t="s">
        <v>15</v>
      </c>
      <c r="F11" s="54" t="s">
        <v>12</v>
      </c>
      <c r="G11" s="49" t="s">
        <v>16</v>
      </c>
      <c r="H11" s="46" t="s">
        <v>24</v>
      </c>
      <c r="I11" s="47">
        <v>53343</v>
      </c>
      <c r="J11" s="50" t="s">
        <v>23</v>
      </c>
    </row>
    <row r="12" ht="15.75" thickBot="1"/>
    <row r="13" spans="1:10" ht="15.75">
      <c r="A13" s="37" t="s">
        <v>19</v>
      </c>
      <c r="B13" s="38"/>
      <c r="C13" s="38"/>
      <c r="D13" s="38"/>
      <c r="E13" s="39"/>
      <c r="F13" s="38"/>
      <c r="G13" s="38"/>
      <c r="H13" s="38"/>
      <c r="I13" s="38"/>
      <c r="J13" s="40"/>
    </row>
    <row r="14" spans="1:10" ht="15">
      <c r="A14" s="41"/>
      <c r="B14" s="43" t="s">
        <v>7</v>
      </c>
      <c r="C14" s="97" t="s">
        <v>55</v>
      </c>
      <c r="D14" s="98" t="s">
        <v>56</v>
      </c>
      <c r="E14" s="99" t="s">
        <v>15</v>
      </c>
      <c r="F14" s="100" t="s">
        <v>57</v>
      </c>
      <c r="G14" s="45" t="s">
        <v>58</v>
      </c>
      <c r="H14" s="94" t="s">
        <v>25</v>
      </c>
      <c r="I14" s="95">
        <v>53604</v>
      </c>
      <c r="J14" s="96" t="s">
        <v>26</v>
      </c>
    </row>
    <row r="15" spans="1:10" ht="15">
      <c r="A15" s="41"/>
      <c r="B15" s="43" t="s">
        <v>9</v>
      </c>
      <c r="C15" s="97" t="s">
        <v>20</v>
      </c>
      <c r="D15" s="98" t="s">
        <v>13</v>
      </c>
      <c r="E15" s="99" t="s">
        <v>15</v>
      </c>
      <c r="F15" s="100" t="s">
        <v>21</v>
      </c>
      <c r="G15" s="45" t="s">
        <v>22</v>
      </c>
      <c r="H15" s="94" t="s">
        <v>27</v>
      </c>
      <c r="I15" s="95">
        <v>53841</v>
      </c>
      <c r="J15" s="96" t="s">
        <v>8</v>
      </c>
    </row>
    <row r="16" spans="1:10" ht="15.75" thickBot="1">
      <c r="A16" s="42"/>
      <c r="B16" s="46" t="s">
        <v>5</v>
      </c>
      <c r="C16" s="104" t="s">
        <v>52</v>
      </c>
      <c r="D16" s="101" t="s">
        <v>14</v>
      </c>
      <c r="E16" s="102" t="s">
        <v>15</v>
      </c>
      <c r="F16" s="103" t="s">
        <v>53</v>
      </c>
      <c r="G16" s="49" t="s">
        <v>54</v>
      </c>
      <c r="H16" s="46" t="s">
        <v>24</v>
      </c>
      <c r="I16" s="47">
        <v>53343</v>
      </c>
      <c r="J16" s="50" t="s">
        <v>23</v>
      </c>
    </row>
  </sheetData>
  <sheetProtection/>
  <hyperlinks>
    <hyperlink ref="G4" r:id="rId1" display="karin-gaertner@arcor.de"/>
    <hyperlink ref="G5" r:id="rId2" display="vga1959@yahoo.de"/>
    <hyperlink ref="G6" r:id="rId3" display="werner.seifert.aegidienberg@t-online.de"/>
    <hyperlink ref="G9" r:id="rId4" display="bernd.oelke@gmx.de"/>
    <hyperlink ref="G11" r:id="rId5" display="kmwolber@t-online.de"/>
    <hyperlink ref="G14" r:id="rId6" display="achimkeil14@gmail.com"/>
    <hyperlink ref="G15" r:id="rId7" display="bm.esch@unitybox.de"/>
    <hyperlink ref="G16" r:id="rId8" display="sportleitung@schuetzen-niederbachem.de"/>
    <hyperlink ref="G10" r:id="rId9" display="h-roemi@t-online.de"/>
  </hyperlinks>
  <printOptions/>
  <pageMargins left="0.17" right="0.17" top="0.984251969" bottom="0.984251969" header="0.4921259845" footer="0.4921259845"/>
  <pageSetup horizontalDpi="600" verticalDpi="600" orientation="landscape" paperSize="9" r:id="rId10"/>
  <ignoredErrors>
    <ignoredError sqref="D15 D12:D13 D4 D7 D10 E4:F16 D16 D14 D5:D6 D8:D9 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E7" sqref="E7"/>
    </sheetView>
  </sheetViews>
  <sheetFormatPr defaultColWidth="11.5546875" defaultRowHeight="15"/>
  <cols>
    <col min="1" max="1" width="20.77734375" style="3" customWidth="1"/>
    <col min="2" max="2" width="1.4375" style="4" bestFit="1" customWidth="1"/>
    <col min="3" max="3" width="20.77734375" style="3" customWidth="1"/>
    <col min="4" max="4" width="10.5546875" style="4" bestFit="1" customWidth="1"/>
    <col min="5" max="5" width="7.6640625" style="3" customWidth="1"/>
    <col min="6" max="6" width="3.6640625" style="3" bestFit="1" customWidth="1"/>
    <col min="7" max="7" width="7.77734375" style="21" customWidth="1"/>
    <col min="8" max="8" width="1.5625" style="4" bestFit="1" customWidth="1"/>
    <col min="9" max="9" width="7.77734375" style="22" customWidth="1"/>
    <col min="10" max="10" width="0.671875" style="3" customWidth="1"/>
    <col min="11" max="11" width="13.77734375" style="34" bestFit="1" customWidth="1"/>
    <col min="12" max="12" width="3.5546875" style="6" customWidth="1"/>
    <col min="13" max="13" width="3.5546875" style="5" customWidth="1"/>
    <col min="14" max="14" width="7.4453125" style="21" customWidth="1"/>
    <col min="15" max="15" width="1.4375" style="4" bestFit="1" customWidth="1"/>
    <col min="16" max="16" width="8.6640625" style="62" customWidth="1"/>
    <col min="17" max="17" width="8.6640625" style="7" customWidth="1"/>
    <col min="18" max="18" width="11.5546875" style="3" customWidth="1"/>
    <col min="19" max="19" width="1.99609375" style="3" hidden="1" customWidth="1"/>
    <col min="20" max="16384" width="11.5546875" style="3" customWidth="1"/>
  </cols>
  <sheetData>
    <row r="1" spans="1:17" ht="24.75" customHeight="1" thickTop="1">
      <c r="A1" s="83" t="s">
        <v>68</v>
      </c>
      <c r="B1" s="84"/>
      <c r="C1" s="85"/>
      <c r="D1" s="109"/>
      <c r="E1" s="86"/>
      <c r="F1" s="86"/>
      <c r="G1" s="81"/>
      <c r="H1" s="82"/>
      <c r="I1" s="87"/>
      <c r="L1" s="6" t="s">
        <v>4</v>
      </c>
      <c r="N1" s="330" t="s">
        <v>4</v>
      </c>
      <c r="O1" s="330"/>
      <c r="P1" s="331"/>
      <c r="Q1" s="238">
        <v>42528</v>
      </c>
    </row>
    <row r="2" spans="1:9" ht="4.5" customHeight="1" thickBot="1">
      <c r="A2" s="125"/>
      <c r="B2" s="126"/>
      <c r="C2" s="127"/>
      <c r="D2" s="302"/>
      <c r="E2" s="127"/>
      <c r="F2" s="127"/>
      <c r="G2" s="128"/>
      <c r="H2" s="126"/>
      <c r="I2" s="129"/>
    </row>
    <row r="3" spans="1:19" ht="24.75" customHeight="1" thickTop="1">
      <c r="A3" s="123" t="s">
        <v>74</v>
      </c>
      <c r="B3" s="130" t="s">
        <v>0</v>
      </c>
      <c r="C3" s="269" t="s">
        <v>75</v>
      </c>
      <c r="D3" s="232">
        <v>42527</v>
      </c>
      <c r="E3" s="131">
        <v>0.7916666666666666</v>
      </c>
      <c r="F3" s="132" t="s">
        <v>2</v>
      </c>
      <c r="G3" s="267">
        <v>4</v>
      </c>
      <c r="H3" s="190" t="s">
        <v>1</v>
      </c>
      <c r="I3" s="272">
        <v>2</v>
      </c>
      <c r="K3" s="123" t="s">
        <v>79</v>
      </c>
      <c r="L3" s="113">
        <v>2</v>
      </c>
      <c r="M3" s="114">
        <v>3</v>
      </c>
      <c r="N3" s="81">
        <v>7</v>
      </c>
      <c r="O3" s="82" t="s">
        <v>0</v>
      </c>
      <c r="P3" s="115">
        <v>5</v>
      </c>
      <c r="Q3" s="314">
        <f>871+874</f>
        <v>1745</v>
      </c>
      <c r="R3" s="315">
        <f>Q3/S3</f>
        <v>872.5</v>
      </c>
      <c r="S3" s="3">
        <f>SUM(N3+P3)/6</f>
        <v>2</v>
      </c>
    </row>
    <row r="4" spans="1:19" ht="24.75" customHeight="1">
      <c r="A4" s="211" t="s">
        <v>75</v>
      </c>
      <c r="B4" s="192" t="s">
        <v>0</v>
      </c>
      <c r="C4" s="122" t="s">
        <v>76</v>
      </c>
      <c r="D4" s="332">
        <v>42543</v>
      </c>
      <c r="E4" s="333">
        <v>0.7916666666666666</v>
      </c>
      <c r="F4" s="91" t="s">
        <v>2</v>
      </c>
      <c r="G4" s="207"/>
      <c r="H4" s="191" t="s">
        <v>1</v>
      </c>
      <c r="I4" s="193"/>
      <c r="K4" s="121" t="s">
        <v>66</v>
      </c>
      <c r="L4" s="9">
        <v>0</v>
      </c>
      <c r="M4" s="10"/>
      <c r="N4" s="58"/>
      <c r="O4" s="11" t="s">
        <v>0</v>
      </c>
      <c r="P4" s="65"/>
      <c r="Q4" s="313"/>
      <c r="R4" s="316" t="e">
        <f>Q4/S4</f>
        <v>#DIV/0!</v>
      </c>
      <c r="S4" s="3">
        <f>SUM(N4+P4)/6</f>
        <v>0</v>
      </c>
    </row>
    <row r="5" spans="1:19" ht="24.75" customHeight="1">
      <c r="A5" s="121" t="s">
        <v>77</v>
      </c>
      <c r="B5" s="192" t="s">
        <v>0</v>
      </c>
      <c r="C5" s="186" t="s">
        <v>75</v>
      </c>
      <c r="D5" s="229"/>
      <c r="E5" s="90"/>
      <c r="F5" s="91" t="s">
        <v>2</v>
      </c>
      <c r="G5" s="188"/>
      <c r="H5" s="191" t="s">
        <v>1</v>
      </c>
      <c r="I5" s="187"/>
      <c r="K5" s="121" t="s">
        <v>80</v>
      </c>
      <c r="L5" s="9">
        <v>1</v>
      </c>
      <c r="M5" s="10">
        <v>1</v>
      </c>
      <c r="N5" s="58">
        <v>3</v>
      </c>
      <c r="O5" s="11" t="s">
        <v>0</v>
      </c>
      <c r="P5" s="65">
        <v>3</v>
      </c>
      <c r="Q5" s="313">
        <f>869</f>
        <v>869</v>
      </c>
      <c r="R5" s="316">
        <f>Q5/S5</f>
        <v>869</v>
      </c>
      <c r="S5" s="3">
        <f>SUM(N5+P5)/6</f>
        <v>1</v>
      </c>
    </row>
    <row r="6" spans="1:19" ht="24.75" customHeight="1" thickBot="1">
      <c r="A6" s="271" t="s">
        <v>75</v>
      </c>
      <c r="B6" s="192" t="s">
        <v>0</v>
      </c>
      <c r="C6" s="270" t="s">
        <v>78</v>
      </c>
      <c r="D6" s="229"/>
      <c r="E6" s="90"/>
      <c r="F6" s="91" t="s">
        <v>2</v>
      </c>
      <c r="G6" s="207"/>
      <c r="H6" s="192" t="s">
        <v>1</v>
      </c>
      <c r="I6" s="193"/>
      <c r="K6" s="241" t="s">
        <v>3</v>
      </c>
      <c r="L6" s="242">
        <v>1</v>
      </c>
      <c r="M6" s="243">
        <v>0</v>
      </c>
      <c r="N6" s="244">
        <v>2</v>
      </c>
      <c r="O6" s="245" t="s">
        <v>0</v>
      </c>
      <c r="P6" s="246">
        <v>4</v>
      </c>
      <c r="Q6" s="317">
        <f>872</f>
        <v>872</v>
      </c>
      <c r="R6" s="318">
        <f>Q6/S6</f>
        <v>872</v>
      </c>
      <c r="S6" s="3">
        <f>SUM(N6+P6)/6</f>
        <v>1</v>
      </c>
    </row>
    <row r="7" spans="1:17" ht="24.75" customHeight="1" thickTop="1">
      <c r="A7" s="121" t="s">
        <v>76</v>
      </c>
      <c r="B7" s="192" t="s">
        <v>0</v>
      </c>
      <c r="C7" s="186" t="s">
        <v>75</v>
      </c>
      <c r="D7" s="229"/>
      <c r="E7" s="90"/>
      <c r="F7" s="91" t="s">
        <v>2</v>
      </c>
      <c r="G7" s="188"/>
      <c r="H7" s="191" t="s">
        <v>1</v>
      </c>
      <c r="I7" s="187"/>
      <c r="K7" s="35"/>
      <c r="L7" s="12"/>
      <c r="M7" s="13"/>
      <c r="N7" s="19"/>
      <c r="O7" s="14"/>
      <c r="P7" s="63"/>
      <c r="Q7" s="18"/>
    </row>
    <row r="8" spans="1:17" ht="24.75" customHeight="1" thickBot="1">
      <c r="A8" s="248" t="s">
        <v>75</v>
      </c>
      <c r="B8" s="212" t="s">
        <v>0</v>
      </c>
      <c r="C8" s="249" t="s">
        <v>77</v>
      </c>
      <c r="D8" s="254"/>
      <c r="E8" s="92"/>
      <c r="F8" s="93" t="s">
        <v>2</v>
      </c>
      <c r="G8" s="273"/>
      <c r="H8" s="212" t="s">
        <v>1</v>
      </c>
      <c r="I8" s="268"/>
      <c r="K8" s="32"/>
      <c r="L8" s="15"/>
      <c r="M8" s="16"/>
      <c r="N8" s="20"/>
      <c r="O8" s="17"/>
      <c r="P8" s="61"/>
      <c r="Q8" s="18"/>
    </row>
    <row r="9" spans="4:9" ht="24.75" customHeight="1" thickBot="1" thickTop="1">
      <c r="D9" s="221"/>
      <c r="G9" s="194"/>
      <c r="H9" s="195"/>
      <c r="I9" s="196"/>
    </row>
    <row r="10" spans="1:17" ht="24.75" customHeight="1" thickTop="1">
      <c r="A10" s="133" t="s">
        <v>63</v>
      </c>
      <c r="B10" s="134"/>
      <c r="C10" s="135"/>
      <c r="D10" s="222"/>
      <c r="E10" s="136"/>
      <c r="F10" s="136"/>
      <c r="G10" s="197"/>
      <c r="H10" s="198"/>
      <c r="I10" s="199"/>
      <c r="K10" s="32"/>
      <c r="L10" s="15" t="s">
        <v>4</v>
      </c>
      <c r="M10" s="16"/>
      <c r="N10" s="328" t="s">
        <v>4</v>
      </c>
      <c r="O10" s="328"/>
      <c r="P10" s="329"/>
      <c r="Q10" s="233">
        <v>42530</v>
      </c>
    </row>
    <row r="11" spans="1:17" ht="4.5" customHeight="1" thickBot="1">
      <c r="A11" s="140"/>
      <c r="B11" s="141"/>
      <c r="C11" s="142"/>
      <c r="D11" s="223"/>
      <c r="E11" s="218"/>
      <c r="F11" s="143"/>
      <c r="G11" s="175"/>
      <c r="H11" s="200"/>
      <c r="I11" s="201"/>
      <c r="K11" s="36"/>
      <c r="L11" s="25"/>
      <c r="M11" s="26"/>
      <c r="N11" s="59"/>
      <c r="O11" s="27"/>
      <c r="P11" s="64"/>
      <c r="Q11" s="18"/>
    </row>
    <row r="12" spans="1:19" ht="24.75" customHeight="1" thickTop="1">
      <c r="A12" s="120" t="s">
        <v>69</v>
      </c>
      <c r="B12" s="200" t="s">
        <v>0</v>
      </c>
      <c r="C12" s="178" t="s">
        <v>70</v>
      </c>
      <c r="D12" s="229">
        <v>42500</v>
      </c>
      <c r="E12" s="219">
        <v>0.7916666666666666</v>
      </c>
      <c r="F12" s="106" t="s">
        <v>2</v>
      </c>
      <c r="G12" s="175">
        <v>6</v>
      </c>
      <c r="H12" s="176" t="s">
        <v>1</v>
      </c>
      <c r="I12" s="183">
        <v>0</v>
      </c>
      <c r="K12" s="239" t="s">
        <v>72</v>
      </c>
      <c r="L12" s="165">
        <v>4</v>
      </c>
      <c r="M12" s="167">
        <v>8</v>
      </c>
      <c r="N12" s="169">
        <v>24</v>
      </c>
      <c r="O12" s="171" t="s">
        <v>0</v>
      </c>
      <c r="P12" s="173">
        <v>0</v>
      </c>
      <c r="Q12" s="303">
        <f>885+877+884+888</f>
        <v>3534</v>
      </c>
      <c r="R12" s="319">
        <f>Q12/S12</f>
        <v>883.5</v>
      </c>
      <c r="S12" s="3">
        <f>SUM(N12+P12)/6</f>
        <v>4</v>
      </c>
    </row>
    <row r="13" spans="1:19" ht="24.75" customHeight="1">
      <c r="A13" s="179" t="s">
        <v>70</v>
      </c>
      <c r="B13" s="200" t="s">
        <v>0</v>
      </c>
      <c r="C13" s="119" t="s">
        <v>65</v>
      </c>
      <c r="D13" s="229">
        <v>42508</v>
      </c>
      <c r="E13" s="219">
        <v>0.7916666666666666</v>
      </c>
      <c r="F13" s="106" t="s">
        <v>2</v>
      </c>
      <c r="G13" s="261">
        <v>6</v>
      </c>
      <c r="H13" s="202" t="s">
        <v>1</v>
      </c>
      <c r="I13" s="203">
        <v>0</v>
      </c>
      <c r="K13" s="164" t="s">
        <v>3</v>
      </c>
      <c r="L13" s="166">
        <v>3</v>
      </c>
      <c r="M13" s="168">
        <v>4</v>
      </c>
      <c r="N13" s="170">
        <v>12</v>
      </c>
      <c r="O13" s="172" t="s">
        <v>0</v>
      </c>
      <c r="P13" s="174">
        <v>6</v>
      </c>
      <c r="Q13" s="320">
        <f>873+874+868</f>
        <v>2615</v>
      </c>
      <c r="R13" s="240">
        <f>Q13/S13</f>
        <v>871.6666666666666</v>
      </c>
      <c r="S13" s="3">
        <f>SUM(N13+P13)/6</f>
        <v>3</v>
      </c>
    </row>
    <row r="14" spans="1:19" ht="24.75" customHeight="1">
      <c r="A14" s="179" t="s">
        <v>70</v>
      </c>
      <c r="B14" s="200" t="s">
        <v>0</v>
      </c>
      <c r="C14" s="119" t="s">
        <v>71</v>
      </c>
      <c r="D14" s="229">
        <v>42529</v>
      </c>
      <c r="E14" s="90">
        <v>0.7916666666666666</v>
      </c>
      <c r="F14" s="106" t="s">
        <v>2</v>
      </c>
      <c r="G14" s="189">
        <v>6</v>
      </c>
      <c r="H14" s="202" t="s">
        <v>1</v>
      </c>
      <c r="I14" s="203">
        <v>0</v>
      </c>
      <c r="K14" s="116" t="s">
        <v>7</v>
      </c>
      <c r="L14" s="66">
        <v>3</v>
      </c>
      <c r="M14" s="67">
        <v>2</v>
      </c>
      <c r="N14" s="68">
        <v>6</v>
      </c>
      <c r="O14" s="69" t="s">
        <v>0</v>
      </c>
      <c r="P14" s="70">
        <v>12</v>
      </c>
      <c r="Q14" s="321">
        <f>877+864+876</f>
        <v>2617</v>
      </c>
      <c r="R14" s="322">
        <f>Q14/S14</f>
        <v>872.3333333333334</v>
      </c>
      <c r="S14" s="3">
        <f>SUM(N14+P14)/6</f>
        <v>3</v>
      </c>
    </row>
    <row r="15" spans="1:19" ht="24.75" customHeight="1" thickBot="1">
      <c r="A15" s="264" t="s">
        <v>70</v>
      </c>
      <c r="B15" s="200" t="s">
        <v>0</v>
      </c>
      <c r="C15" s="263" t="s">
        <v>69</v>
      </c>
      <c r="D15" s="229">
        <v>42550</v>
      </c>
      <c r="E15" s="219">
        <v>0.791666666666667</v>
      </c>
      <c r="F15" s="106" t="s">
        <v>2</v>
      </c>
      <c r="G15" s="189"/>
      <c r="H15" s="176" t="s">
        <v>1</v>
      </c>
      <c r="I15" s="203"/>
      <c r="K15" s="117" t="s">
        <v>73</v>
      </c>
      <c r="L15" s="71">
        <v>4</v>
      </c>
      <c r="M15" s="72">
        <v>0</v>
      </c>
      <c r="N15" s="73">
        <v>0</v>
      </c>
      <c r="O15" s="74" t="s">
        <v>0</v>
      </c>
      <c r="P15" s="75">
        <v>24</v>
      </c>
      <c r="Q15" s="323">
        <f>851+864+862+845</f>
        <v>3422</v>
      </c>
      <c r="R15" s="324">
        <f>Q15/S15</f>
        <v>855.5</v>
      </c>
      <c r="S15" s="3">
        <f>SUM(N15+P15)/6</f>
        <v>4</v>
      </c>
    </row>
    <row r="16" spans="1:9" ht="24.75" customHeight="1" thickTop="1">
      <c r="A16" s="118" t="s">
        <v>65</v>
      </c>
      <c r="B16" s="200" t="s">
        <v>0</v>
      </c>
      <c r="C16" s="177" t="s">
        <v>70</v>
      </c>
      <c r="D16" s="229">
        <v>42557</v>
      </c>
      <c r="E16" s="219">
        <v>0.7916666666666666</v>
      </c>
      <c r="F16" s="106" t="s">
        <v>2</v>
      </c>
      <c r="G16" s="175"/>
      <c r="H16" s="202" t="s">
        <v>1</v>
      </c>
      <c r="I16" s="183"/>
    </row>
    <row r="17" spans="1:17" ht="24.75" customHeight="1" thickBot="1">
      <c r="A17" s="262" t="s">
        <v>71</v>
      </c>
      <c r="B17" s="204" t="s">
        <v>0</v>
      </c>
      <c r="C17" s="265" t="s">
        <v>70</v>
      </c>
      <c r="D17" s="255">
        <v>42544</v>
      </c>
      <c r="E17" s="220">
        <v>0.791666666666667</v>
      </c>
      <c r="F17" s="108" t="s">
        <v>2</v>
      </c>
      <c r="G17" s="266"/>
      <c r="H17" s="230" t="s">
        <v>1</v>
      </c>
      <c r="I17" s="209"/>
      <c r="K17" s="32"/>
      <c r="L17" s="15"/>
      <c r="M17" s="16"/>
      <c r="N17" s="20"/>
      <c r="O17" s="17"/>
      <c r="P17" s="61"/>
      <c r="Q17" s="18"/>
    </row>
    <row r="18" spans="1:4" ht="24.75" customHeight="1" thickBot="1" thickTop="1">
      <c r="A18" s="23"/>
      <c r="B18" s="24"/>
      <c r="C18" s="23"/>
      <c r="D18" s="224"/>
    </row>
    <row r="19" spans="1:17" ht="24.75" customHeight="1" thickTop="1">
      <c r="A19" s="147" t="s">
        <v>67</v>
      </c>
      <c r="B19" s="148"/>
      <c r="C19" s="149"/>
      <c r="D19" s="225"/>
      <c r="E19" s="150"/>
      <c r="F19" s="150"/>
      <c r="G19" s="88"/>
      <c r="H19" s="89"/>
      <c r="I19" s="151"/>
      <c r="K19" s="32"/>
      <c r="L19" s="15" t="s">
        <v>4</v>
      </c>
      <c r="M19" s="16"/>
      <c r="N19" s="328"/>
      <c r="O19" s="328"/>
      <c r="P19" s="329"/>
      <c r="Q19" s="233">
        <v>42528</v>
      </c>
    </row>
    <row r="20" spans="1:17" ht="4.5" customHeight="1" thickBot="1">
      <c r="A20" s="152"/>
      <c r="B20" s="153"/>
      <c r="C20" s="154"/>
      <c r="D20" s="226"/>
      <c r="E20" s="155"/>
      <c r="F20" s="155"/>
      <c r="G20" s="78"/>
      <c r="H20" s="79"/>
      <c r="I20" s="156"/>
      <c r="K20" s="33"/>
      <c r="L20" s="28"/>
      <c r="M20" s="29"/>
      <c r="N20" s="57"/>
      <c r="O20" s="30"/>
      <c r="P20" s="60"/>
      <c r="Q20" s="31"/>
    </row>
    <row r="21" spans="1:19" ht="19.5" customHeight="1" thickTop="1">
      <c r="A21" s="180" t="s">
        <v>64</v>
      </c>
      <c r="B21" s="299" t="s">
        <v>0</v>
      </c>
      <c r="C21" s="160" t="s">
        <v>91</v>
      </c>
      <c r="D21" s="229"/>
      <c r="E21" s="231"/>
      <c r="F21" s="157" t="s">
        <v>2</v>
      </c>
      <c r="G21" s="208"/>
      <c r="H21" s="158" t="s">
        <v>1</v>
      </c>
      <c r="I21" s="184"/>
      <c r="K21" s="234" t="s">
        <v>93</v>
      </c>
      <c r="L21" s="235"/>
      <c r="M21" s="236"/>
      <c r="N21" s="88"/>
      <c r="O21" s="89" t="s">
        <v>0</v>
      </c>
      <c r="P21" s="237"/>
      <c r="Q21" s="308"/>
      <c r="R21" s="311" t="e">
        <f>Q21/S21</f>
        <v>#DIV/0!</v>
      </c>
      <c r="S21" s="3">
        <f>SUM(N21+P21)/6</f>
        <v>0</v>
      </c>
    </row>
    <row r="22" spans="1:19" ht="24.75" customHeight="1">
      <c r="A22" s="124" t="s">
        <v>92</v>
      </c>
      <c r="B22" s="299" t="s">
        <v>0</v>
      </c>
      <c r="C22" s="181" t="s">
        <v>64</v>
      </c>
      <c r="D22" s="229"/>
      <c r="E22" s="274"/>
      <c r="F22" s="157" t="s">
        <v>2</v>
      </c>
      <c r="G22" s="208"/>
      <c r="H22" s="158" t="s">
        <v>1</v>
      </c>
      <c r="I22" s="184"/>
      <c r="K22" s="124" t="s">
        <v>94</v>
      </c>
      <c r="L22" s="76"/>
      <c r="M22" s="77"/>
      <c r="N22" s="78"/>
      <c r="O22" s="79" t="s">
        <v>0</v>
      </c>
      <c r="P22" s="80"/>
      <c r="Q22" s="309"/>
      <c r="R22" s="312" t="e">
        <f>Q22/S22</f>
        <v>#DIV/0!</v>
      </c>
      <c r="S22" s="3">
        <f>SUM(N22+P22)/6</f>
        <v>0</v>
      </c>
    </row>
    <row r="23" spans="1:19" ht="24.75" customHeight="1">
      <c r="A23" s="180" t="s">
        <v>64</v>
      </c>
      <c r="B23" s="299" t="s">
        <v>0</v>
      </c>
      <c r="C23" s="160" t="s">
        <v>77</v>
      </c>
      <c r="D23" s="275"/>
      <c r="E23" s="208"/>
      <c r="F23" s="157" t="s">
        <v>2</v>
      </c>
      <c r="G23" s="208"/>
      <c r="H23" s="158" t="s">
        <v>1</v>
      </c>
      <c r="I23" s="159"/>
      <c r="K23" s="124" t="s">
        <v>80</v>
      </c>
      <c r="L23" s="76"/>
      <c r="M23" s="77"/>
      <c r="N23" s="78"/>
      <c r="O23" s="79" t="s">
        <v>0</v>
      </c>
      <c r="P23" s="80"/>
      <c r="Q23" s="309"/>
      <c r="R23" s="312" t="e">
        <f>Q23/S23</f>
        <v>#DIV/0!</v>
      </c>
      <c r="S23" s="3">
        <f>SUM(N23+P23)/6</f>
        <v>0</v>
      </c>
    </row>
    <row r="24" spans="1:19" ht="24.75" customHeight="1" thickBot="1">
      <c r="A24" s="124" t="s">
        <v>91</v>
      </c>
      <c r="B24" s="299" t="s">
        <v>0</v>
      </c>
      <c r="C24" s="181" t="s">
        <v>64</v>
      </c>
      <c r="D24" s="275"/>
      <c r="E24" s="205"/>
      <c r="F24" s="157" t="s">
        <v>2</v>
      </c>
      <c r="G24" s="205"/>
      <c r="H24" s="158" t="s">
        <v>1</v>
      </c>
      <c r="I24" s="184"/>
      <c r="K24" s="301" t="s">
        <v>3</v>
      </c>
      <c r="L24" s="256"/>
      <c r="M24" s="257"/>
      <c r="N24" s="258"/>
      <c r="O24" s="259" t="s">
        <v>0</v>
      </c>
      <c r="P24" s="260"/>
      <c r="Q24" s="310"/>
      <c r="R24" s="325" t="e">
        <f>Q24/S24</f>
        <v>#DIV/0!</v>
      </c>
      <c r="S24" s="3">
        <f>SUM(N24+P24)/6</f>
        <v>0</v>
      </c>
    </row>
    <row r="25" spans="1:17" ht="24.75" customHeight="1" thickTop="1">
      <c r="A25" s="180" t="s">
        <v>64</v>
      </c>
      <c r="B25" s="299" t="s">
        <v>0</v>
      </c>
      <c r="C25" s="160" t="s">
        <v>92</v>
      </c>
      <c r="D25" s="275"/>
      <c r="E25" s="210"/>
      <c r="F25" s="157" t="s">
        <v>2</v>
      </c>
      <c r="G25" s="210"/>
      <c r="H25" s="158" t="s">
        <v>1</v>
      </c>
      <c r="I25" s="159"/>
      <c r="K25" s="32"/>
      <c r="L25" s="15"/>
      <c r="M25" s="16"/>
      <c r="N25" s="20"/>
      <c r="O25" s="17"/>
      <c r="P25" s="61"/>
      <c r="Q25" s="18"/>
    </row>
    <row r="26" spans="1:17" ht="24.75" customHeight="1" thickBot="1">
      <c r="A26" s="161" t="s">
        <v>77</v>
      </c>
      <c r="B26" s="300" t="s">
        <v>0</v>
      </c>
      <c r="C26" s="182" t="s">
        <v>64</v>
      </c>
      <c r="D26" s="276"/>
      <c r="E26" s="206"/>
      <c r="F26" s="163" t="s">
        <v>2</v>
      </c>
      <c r="G26" s="206"/>
      <c r="H26" s="162" t="s">
        <v>1</v>
      </c>
      <c r="I26" s="185"/>
      <c r="K26" s="32"/>
      <c r="L26" s="15" t="s">
        <v>4</v>
      </c>
      <c r="M26" s="16"/>
      <c r="N26" s="328"/>
      <c r="O26" s="328"/>
      <c r="P26" s="329"/>
      <c r="Q26" s="233">
        <v>42528</v>
      </c>
    </row>
    <row r="27" spans="4:17" ht="24.75" customHeight="1" thickBot="1" thickTop="1">
      <c r="D27" s="227"/>
      <c r="K27" s="3"/>
      <c r="L27" s="3"/>
      <c r="M27" s="3"/>
      <c r="N27" s="3"/>
      <c r="O27" s="3"/>
      <c r="P27" s="3"/>
      <c r="Q27" s="3"/>
    </row>
    <row r="28" spans="1:19" ht="24.75" customHeight="1" thickTop="1">
      <c r="A28" s="133" t="s">
        <v>62</v>
      </c>
      <c r="B28" s="134"/>
      <c r="C28" s="135"/>
      <c r="D28" s="222"/>
      <c r="E28" s="136"/>
      <c r="F28" s="136"/>
      <c r="G28" s="137"/>
      <c r="H28" s="138"/>
      <c r="I28" s="139"/>
      <c r="K28" s="239" t="s">
        <v>84</v>
      </c>
      <c r="L28" s="165">
        <v>1</v>
      </c>
      <c r="M28" s="167">
        <v>2</v>
      </c>
      <c r="N28" s="169">
        <v>6</v>
      </c>
      <c r="O28" s="171" t="s">
        <v>0</v>
      </c>
      <c r="P28" s="173">
        <v>0</v>
      </c>
      <c r="Q28" s="303">
        <f>1132</f>
        <v>1132</v>
      </c>
      <c r="R28" s="319">
        <f>Q28/S28</f>
        <v>1132</v>
      </c>
      <c r="S28" s="3">
        <f>SUM(N28+P28)/6</f>
        <v>1</v>
      </c>
    </row>
    <row r="29" spans="1:18" ht="4.5" customHeight="1">
      <c r="A29" s="140"/>
      <c r="B29" s="141"/>
      <c r="C29" s="142"/>
      <c r="D29" s="228"/>
      <c r="E29" s="143"/>
      <c r="F29" s="143"/>
      <c r="G29" s="144"/>
      <c r="H29" s="145"/>
      <c r="I29" s="146"/>
      <c r="K29" s="281"/>
      <c r="L29" s="213"/>
      <c r="M29" s="214"/>
      <c r="N29" s="215"/>
      <c r="O29" s="216"/>
      <c r="P29" s="217"/>
      <c r="Q29" s="304"/>
      <c r="R29" s="326"/>
    </row>
    <row r="30" spans="1:19" ht="24.75" customHeight="1">
      <c r="A30" s="120" t="s">
        <v>81</v>
      </c>
      <c r="B30" s="279" t="s">
        <v>0</v>
      </c>
      <c r="C30" s="177" t="s">
        <v>64</v>
      </c>
      <c r="D30" s="277"/>
      <c r="E30" s="105"/>
      <c r="F30" s="106" t="s">
        <v>2</v>
      </c>
      <c r="G30" s="289"/>
      <c r="H30" s="202" t="s">
        <v>1</v>
      </c>
      <c r="I30" s="183"/>
      <c r="K30" s="281" t="s">
        <v>88</v>
      </c>
      <c r="L30" s="213">
        <v>0</v>
      </c>
      <c r="M30" s="214"/>
      <c r="N30" s="215"/>
      <c r="O30" s="216"/>
      <c r="P30" s="217"/>
      <c r="Q30" s="304"/>
      <c r="R30" s="322" t="e">
        <f aca="true" t="shared" si="0" ref="R30:R35">Q30/S30</f>
        <v>#DIV/0!</v>
      </c>
      <c r="S30" s="3">
        <f aca="true" t="shared" si="1" ref="S30:S35">SUM(N30+P30)/6</f>
        <v>0</v>
      </c>
    </row>
    <row r="31" spans="1:19" ht="24.75" customHeight="1">
      <c r="A31" s="264" t="s">
        <v>64</v>
      </c>
      <c r="B31" s="279" t="s">
        <v>0</v>
      </c>
      <c r="C31" s="119" t="s">
        <v>89</v>
      </c>
      <c r="D31" s="277"/>
      <c r="E31" s="105"/>
      <c r="F31" s="106" t="s">
        <v>2</v>
      </c>
      <c r="G31" s="261"/>
      <c r="H31" s="202" t="s">
        <v>1</v>
      </c>
      <c r="I31" s="203"/>
      <c r="K31" s="282" t="s">
        <v>3</v>
      </c>
      <c r="L31" s="166">
        <v>0</v>
      </c>
      <c r="M31" s="168"/>
      <c r="N31" s="170"/>
      <c r="O31" s="172" t="s">
        <v>0</v>
      </c>
      <c r="P31" s="174"/>
      <c r="Q31" s="305"/>
      <c r="R31" s="240" t="e">
        <f t="shared" si="0"/>
        <v>#DIV/0!</v>
      </c>
      <c r="S31" s="3">
        <f t="shared" si="1"/>
        <v>0</v>
      </c>
    </row>
    <row r="32" spans="1:19" ht="24.75" customHeight="1">
      <c r="A32" s="264" t="s">
        <v>64</v>
      </c>
      <c r="B32" s="279" t="s">
        <v>0</v>
      </c>
      <c r="C32" s="119" t="s">
        <v>65</v>
      </c>
      <c r="D32" s="277">
        <v>42530</v>
      </c>
      <c r="E32" s="105"/>
      <c r="F32" s="106" t="s">
        <v>2</v>
      </c>
      <c r="G32" s="261"/>
      <c r="H32" s="202" t="s">
        <v>1</v>
      </c>
      <c r="I32" s="203"/>
      <c r="K32" s="283" t="s">
        <v>85</v>
      </c>
      <c r="L32" s="284">
        <v>0</v>
      </c>
      <c r="M32" s="285"/>
      <c r="N32" s="286"/>
      <c r="O32" s="287" t="s">
        <v>0</v>
      </c>
      <c r="P32" s="288"/>
      <c r="Q32" s="306"/>
      <c r="R32" s="322" t="e">
        <f t="shared" si="0"/>
        <v>#DIV/0!</v>
      </c>
      <c r="S32" s="3">
        <f t="shared" si="1"/>
        <v>0</v>
      </c>
    </row>
    <row r="33" spans="1:19" ht="24.75" customHeight="1">
      <c r="A33" s="264" t="s">
        <v>64</v>
      </c>
      <c r="B33" s="279" t="s">
        <v>0</v>
      </c>
      <c r="C33" s="119" t="s">
        <v>82</v>
      </c>
      <c r="D33" s="277"/>
      <c r="E33" s="105"/>
      <c r="F33" s="106" t="s">
        <v>2</v>
      </c>
      <c r="G33" s="261"/>
      <c r="H33" s="202" t="s">
        <v>1</v>
      </c>
      <c r="I33" s="203"/>
      <c r="K33" s="283" t="s">
        <v>7</v>
      </c>
      <c r="L33" s="284">
        <v>0</v>
      </c>
      <c r="M33" s="285"/>
      <c r="N33" s="286"/>
      <c r="O33" s="287" t="s">
        <v>0</v>
      </c>
      <c r="P33" s="288"/>
      <c r="Q33" s="306"/>
      <c r="R33" s="322" t="e">
        <f t="shared" si="0"/>
        <v>#DIV/0!</v>
      </c>
      <c r="S33" s="3">
        <f t="shared" si="1"/>
        <v>0</v>
      </c>
    </row>
    <row r="34" spans="1:19" ht="24.75" customHeight="1">
      <c r="A34" s="120" t="s">
        <v>83</v>
      </c>
      <c r="B34" s="279" t="s">
        <v>0</v>
      </c>
      <c r="C34" s="177" t="s">
        <v>64</v>
      </c>
      <c r="D34" s="277"/>
      <c r="E34" s="105"/>
      <c r="F34" s="106" t="s">
        <v>2</v>
      </c>
      <c r="G34" s="289"/>
      <c r="H34" s="202" t="s">
        <v>1</v>
      </c>
      <c r="I34" s="183"/>
      <c r="K34" s="283" t="s">
        <v>87</v>
      </c>
      <c r="L34" s="284">
        <v>0</v>
      </c>
      <c r="M34" s="285"/>
      <c r="N34" s="286"/>
      <c r="O34" s="287" t="s">
        <v>0</v>
      </c>
      <c r="P34" s="288"/>
      <c r="Q34" s="306"/>
      <c r="R34" s="322" t="e">
        <f t="shared" si="0"/>
        <v>#DIV/0!</v>
      </c>
      <c r="S34" s="3">
        <f t="shared" si="1"/>
        <v>0</v>
      </c>
    </row>
    <row r="35" spans="1:19" ht="24.75" customHeight="1" thickBot="1">
      <c r="A35" s="262" t="s">
        <v>90</v>
      </c>
      <c r="B35" s="280" t="s">
        <v>0</v>
      </c>
      <c r="C35" s="297" t="s">
        <v>64</v>
      </c>
      <c r="D35" s="278"/>
      <c r="E35" s="107"/>
      <c r="F35" s="108" t="s">
        <v>2</v>
      </c>
      <c r="G35" s="298"/>
      <c r="H35" s="290" t="s">
        <v>1</v>
      </c>
      <c r="I35" s="209"/>
      <c r="K35" s="291" t="s">
        <v>86</v>
      </c>
      <c r="L35" s="292">
        <v>1</v>
      </c>
      <c r="M35" s="293">
        <v>0</v>
      </c>
      <c r="N35" s="294">
        <v>0</v>
      </c>
      <c r="O35" s="295" t="s">
        <v>0</v>
      </c>
      <c r="P35" s="296">
        <v>6</v>
      </c>
      <c r="Q35" s="307">
        <f>817</f>
        <v>817</v>
      </c>
      <c r="R35" s="327">
        <f t="shared" si="0"/>
        <v>817</v>
      </c>
      <c r="S35" s="3">
        <f t="shared" si="1"/>
        <v>1</v>
      </c>
    </row>
    <row r="36" spans="1:3" ht="24.75" customHeight="1" thickTop="1">
      <c r="A36" s="23"/>
      <c r="B36" s="24"/>
      <c r="C36" s="23"/>
    </row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4">
    <mergeCell ref="N10:P10"/>
    <mergeCell ref="N19:P19"/>
    <mergeCell ref="N1:P1"/>
    <mergeCell ref="N26:P26"/>
  </mergeCells>
  <printOptions/>
  <pageMargins left="0.7874015748031497" right="0.1968503937007874" top="0.7480314960629921" bottom="0.1968503937007874" header="0.15748031496062992" footer="0.15748031496062992"/>
  <pageSetup fitToHeight="1" fitToWidth="1" orientation="landscape" paperSize="9" scale="67" r:id="rId1"/>
  <headerFooter alignWithMargins="0">
    <oddHeader>&amp;C&amp;"Arial,Fett"&amp;22&amp;ESchiesstermine RSB - 2016</oddHeader>
  </headerFooter>
  <ignoredErrors>
    <ignoredError sqref="P11 N11 M9:M11 L11 L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6" sqref="A26"/>
    </sheetView>
  </sheetViews>
  <sheetFormatPr defaultColWidth="11.5546875" defaultRowHeight="15"/>
  <cols>
    <col min="1" max="1" width="18.88671875" style="0" bestFit="1" customWidth="1"/>
    <col min="3" max="8" width="3.99609375" style="0" bestFit="1" customWidth="1"/>
    <col min="9" max="9" width="2.6640625" style="0" customWidth="1"/>
  </cols>
  <sheetData>
    <row r="1" ht="15">
      <c r="A1" s="247"/>
    </row>
    <row r="2" spans="1:8" ht="15">
      <c r="A2" s="250"/>
      <c r="B2" s="250"/>
      <c r="C2" s="250"/>
      <c r="D2" s="251"/>
      <c r="E2" s="252"/>
      <c r="F2" s="252"/>
      <c r="G2" s="252"/>
      <c r="H2" s="252"/>
    </row>
    <row r="3" spans="1:8" ht="15">
      <c r="A3" s="250"/>
      <c r="B3" s="250"/>
      <c r="C3" s="251"/>
      <c r="D3" s="250"/>
      <c r="E3" s="252"/>
      <c r="F3" s="250"/>
      <c r="G3" s="252"/>
      <c r="H3" s="252"/>
    </row>
    <row r="4" spans="1:8" ht="15">
      <c r="A4" s="250"/>
      <c r="B4" s="252"/>
      <c r="C4" s="251"/>
      <c r="D4" s="250"/>
      <c r="E4" s="252"/>
      <c r="F4" s="252"/>
      <c r="G4" s="252"/>
      <c r="H4" s="252"/>
    </row>
    <row r="5" spans="1:8" ht="15">
      <c r="A5" s="252"/>
      <c r="B5" s="252"/>
      <c r="C5" s="252"/>
      <c r="D5" s="252"/>
      <c r="E5" s="252"/>
      <c r="F5" s="252"/>
      <c r="G5" s="252"/>
      <c r="H5" s="252"/>
    </row>
    <row r="6" spans="1:8" ht="15">
      <c r="A6" s="252"/>
      <c r="B6" s="252"/>
      <c r="C6" s="252"/>
      <c r="D6" s="252"/>
      <c r="E6" s="252"/>
      <c r="F6" s="252"/>
      <c r="G6" s="252"/>
      <c r="H6" s="252"/>
    </row>
    <row r="12" ht="15">
      <c r="A12" s="247"/>
    </row>
    <row r="13" spans="1:8" ht="15">
      <c r="A13" s="251"/>
      <c r="B13" s="250"/>
      <c r="C13" s="250"/>
      <c r="D13" s="250"/>
      <c r="E13" s="252"/>
      <c r="F13" s="252"/>
      <c r="G13" s="252"/>
      <c r="H13" s="252"/>
    </row>
    <row r="14" spans="1:8" ht="15">
      <c r="A14" s="251"/>
      <c r="B14" s="250"/>
      <c r="C14" s="250"/>
      <c r="D14" s="251"/>
      <c r="E14" s="252"/>
      <c r="F14" s="252"/>
      <c r="G14" s="252"/>
      <c r="H14" s="252"/>
    </row>
    <row r="15" spans="1:8" ht="15">
      <c r="A15" s="251"/>
      <c r="B15" s="251"/>
      <c r="C15" s="253"/>
      <c r="D15" s="251"/>
      <c r="E15" s="252"/>
      <c r="F15" s="252"/>
      <c r="G15" s="252"/>
      <c r="H15" s="252"/>
    </row>
    <row r="16" spans="1:8" ht="15">
      <c r="A16" s="252"/>
      <c r="B16" s="252"/>
      <c r="C16" s="252"/>
      <c r="D16" s="252"/>
      <c r="E16" s="252"/>
      <c r="F16" s="252"/>
      <c r="G16" s="252"/>
      <c r="H16" s="252"/>
    </row>
    <row r="22" ht="15">
      <c r="A22" s="247"/>
    </row>
    <row r="23" spans="1:8" ht="15">
      <c r="A23" s="250"/>
      <c r="B23" s="251"/>
      <c r="C23" s="251"/>
      <c r="D23" s="252"/>
      <c r="E23" s="252"/>
      <c r="F23" s="252"/>
      <c r="G23" s="252"/>
      <c r="H23" s="252"/>
    </row>
    <row r="24" spans="1:8" ht="15">
      <c r="A24" s="250"/>
      <c r="B24" s="251"/>
      <c r="C24" s="251"/>
      <c r="D24" s="252"/>
      <c r="E24" s="252"/>
      <c r="F24" s="252"/>
      <c r="G24" s="252"/>
      <c r="H24" s="252"/>
    </row>
    <row r="25" spans="1:8" ht="15">
      <c r="A25" s="250"/>
      <c r="B25" s="250"/>
      <c r="C25" s="253"/>
      <c r="D25" s="252"/>
      <c r="E25" s="252"/>
      <c r="F25" s="252"/>
      <c r="G25" s="252"/>
      <c r="H25" s="252"/>
    </row>
    <row r="26" spans="1:8" ht="15">
      <c r="A26" s="252"/>
      <c r="B26" s="252"/>
      <c r="C26" s="252"/>
      <c r="D26" s="252"/>
      <c r="E26" s="252"/>
      <c r="F26" s="252"/>
      <c r="G26" s="252"/>
      <c r="H26" s="252"/>
    </row>
    <row r="27" spans="1:8" ht="15">
      <c r="A27" s="252"/>
      <c r="B27" s="252"/>
      <c r="C27" s="252"/>
      <c r="D27" s="252"/>
      <c r="E27" s="252"/>
      <c r="F27" s="252"/>
      <c r="G27" s="252"/>
      <c r="H27" s="252"/>
    </row>
    <row r="30" ht="15">
      <c r="A30" s="247"/>
    </row>
    <row r="31" spans="1:8" ht="15">
      <c r="A31" s="251"/>
      <c r="B31" s="251"/>
      <c r="C31" s="251"/>
      <c r="D31" s="252"/>
      <c r="E31" s="252"/>
      <c r="F31" s="252"/>
      <c r="G31" s="252"/>
      <c r="H31" s="252"/>
    </row>
    <row r="32" spans="1:8" ht="15">
      <c r="A32" s="251"/>
      <c r="B32" s="251"/>
      <c r="C32" s="250"/>
      <c r="D32" s="252"/>
      <c r="E32" s="252"/>
      <c r="F32" s="252"/>
      <c r="G32" s="252"/>
      <c r="H32" s="252"/>
    </row>
    <row r="33" spans="1:8" ht="15">
      <c r="A33" s="251"/>
      <c r="B33" s="250"/>
      <c r="C33" s="250"/>
      <c r="D33" s="252"/>
      <c r="E33" s="252"/>
      <c r="F33" s="252"/>
      <c r="G33" s="252"/>
      <c r="H33" s="252"/>
    </row>
    <row r="34" spans="1:8" ht="15">
      <c r="A34" s="252"/>
      <c r="B34" s="252"/>
      <c r="C34" s="252"/>
      <c r="D34" s="252"/>
      <c r="E34" s="252"/>
      <c r="F34" s="252"/>
      <c r="G34" s="252"/>
      <c r="H34" s="252"/>
    </row>
    <row r="35" spans="1:8" ht="15">
      <c r="A35" s="252"/>
      <c r="B35" s="252"/>
      <c r="C35" s="252"/>
      <c r="D35" s="252"/>
      <c r="E35" s="252"/>
      <c r="F35" s="252"/>
      <c r="G35" s="252"/>
      <c r="H35" s="252"/>
    </row>
    <row r="39" spans="1:2" ht="15">
      <c r="A39" s="247"/>
      <c r="B39" s="247"/>
    </row>
    <row r="40" spans="1:2" ht="15">
      <c r="A40" s="247"/>
      <c r="B40" s="247"/>
    </row>
    <row r="41" spans="1:2" ht="15">
      <c r="A41" s="247"/>
      <c r="B41" s="247"/>
    </row>
    <row r="42" spans="1:2" ht="15">
      <c r="A42" s="247"/>
      <c r="B42" s="247"/>
    </row>
    <row r="43" spans="1:2" ht="15">
      <c r="A43" s="247"/>
      <c r="B43" s="247"/>
    </row>
    <row r="44" spans="1:2" ht="15">
      <c r="A44" s="247"/>
      <c r="B44" s="247"/>
    </row>
    <row r="45" spans="1:2" ht="15">
      <c r="A45" s="247"/>
      <c r="B45" s="247"/>
    </row>
    <row r="46" spans="1:2" ht="15">
      <c r="A46" s="247"/>
      <c r="B46" s="247"/>
    </row>
    <row r="47" spans="1:2" ht="15">
      <c r="A47" s="247"/>
      <c r="B47" s="247"/>
    </row>
    <row r="48" spans="1:2" ht="15">
      <c r="A48" s="247"/>
      <c r="B48" s="247"/>
    </row>
    <row r="49" spans="1:2" ht="15">
      <c r="A49" s="247"/>
      <c r="B49" s="247"/>
    </row>
    <row r="50" spans="1:2" ht="15">
      <c r="A50" s="247"/>
      <c r="B50" s="247"/>
    </row>
    <row r="51" spans="1:2" ht="15">
      <c r="A51" s="247"/>
      <c r="B51" s="247"/>
    </row>
    <row r="52" spans="1:2" ht="15">
      <c r="A52" s="247"/>
      <c r="B52" s="247"/>
    </row>
    <row r="53" spans="1:2" ht="15">
      <c r="A53" s="247"/>
      <c r="B53" s="247"/>
    </row>
    <row r="54" spans="1:2" ht="15">
      <c r="A54" s="247"/>
      <c r="B54" s="247"/>
    </row>
    <row r="55" spans="1:2" ht="15">
      <c r="A55" s="247"/>
      <c r="B55" s="247"/>
    </row>
    <row r="56" spans="1:2" ht="15">
      <c r="A56" s="247"/>
      <c r="B56" s="247"/>
    </row>
    <row r="57" spans="1:2" ht="15">
      <c r="A57" s="247"/>
      <c r="B57" s="247"/>
    </row>
    <row r="58" spans="1:2" ht="15">
      <c r="A58" s="247"/>
      <c r="B58" s="24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Bundespolizei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4567684</dc:creator>
  <cp:keywords/>
  <dc:description/>
  <cp:lastModifiedBy>Wolfgang</cp:lastModifiedBy>
  <cp:lastPrinted>2016-06-08T07:28:13Z</cp:lastPrinted>
  <dcterms:created xsi:type="dcterms:W3CDTF">2011-12-01T06:37:48Z</dcterms:created>
  <dcterms:modified xsi:type="dcterms:W3CDTF">2016-06-09T19:13:23Z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71018517</vt:i4>
  </property>
  <property fmtid="{D5CDD505-2E9C-101B-9397-08002B2CF9AE}" pid="3" name="_NewReviewCycle">
    <vt:lpwstr/>
  </property>
  <property fmtid="{D5CDD505-2E9C-101B-9397-08002B2CF9AE}" pid="4" name="_EmailSubject">
    <vt:lpwstr>2012 - RSB-Terminplanung.xls</vt:lpwstr>
  </property>
  <property fmtid="{D5CDD505-2E9C-101B-9397-08002B2CF9AE}" pid="5" name="_AuthorEmail">
    <vt:lpwstr>Wolfgang.Meyer@polizei.bund.de</vt:lpwstr>
  </property>
  <property fmtid="{D5CDD505-2E9C-101B-9397-08002B2CF9AE}" pid="6" name="_AuthorEmailDisplayName">
    <vt:lpwstr>Meyer, Wolfgang (P)</vt:lpwstr>
  </property>
  <property fmtid="{D5CDD505-2E9C-101B-9397-08002B2CF9AE}" pid="7" name="_ReviewingToolsShownOnce">
    <vt:lpwstr/>
  </property>
</Properties>
</file>